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ecbzh-my.sharepoint.com/personal/thibaut_lebolloch_enseignement-catholique_bzh/Documents/Pers EPS/UGSEL/septembre 2022/commande groupee UGSEL CASAL SPORT/"/>
    </mc:Choice>
  </mc:AlternateContent>
  <xr:revisionPtr revIDLastSave="310" documentId="8_{07E47214-362A-47C9-A582-7FE7B27FE0D6}" xr6:coauthVersionLast="47" xr6:coauthVersionMax="47" xr10:uidLastSave="{8B9E1493-0F3F-432C-87EF-CBE22D679F88}"/>
  <bookViews>
    <workbookView xWindow="-120" yWindow="-120" windowWidth="20730" windowHeight="1116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H59" i="1"/>
  <c r="H60" i="1" s="1"/>
  <c r="F38" i="1"/>
  <c r="F36" i="1"/>
  <c r="F35" i="1"/>
  <c r="F34" i="1"/>
  <c r="F33" i="1"/>
  <c r="F31" i="1"/>
  <c r="F30" i="1"/>
  <c r="F29" i="1"/>
  <c r="F28" i="1"/>
  <c r="F27" i="1"/>
  <c r="F26" i="1"/>
  <c r="F25" i="1"/>
  <c r="F21" i="1"/>
  <c r="F22" i="1"/>
  <c r="F20" i="1"/>
  <c r="F19" i="1"/>
  <c r="F18" i="1"/>
  <c r="H18" i="1" s="1"/>
  <c r="F17" i="1"/>
  <c r="F16" i="1"/>
  <c r="H16" i="1" s="1"/>
  <c r="F11" i="1"/>
  <c r="F10" i="1"/>
  <c r="F9" i="1"/>
  <c r="F8" i="1"/>
  <c r="F40" i="1"/>
  <c r="H40" i="1" s="1"/>
  <c r="F39" i="1"/>
  <c r="H17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5" i="1"/>
  <c r="F44" i="1"/>
  <c r="F43" i="1"/>
  <c r="F42" i="1"/>
  <c r="F15" i="1"/>
  <c r="F14" i="1"/>
  <c r="F13" i="1"/>
  <c r="F12" i="1"/>
  <c r="H42" i="1" l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9" i="1" l="1"/>
  <c r="H10" i="1"/>
  <c r="H12" i="1"/>
  <c r="H8" i="1"/>
  <c r="H13" i="1"/>
  <c r="H14" i="1"/>
  <c r="H15" i="1"/>
  <c r="H19" i="1"/>
  <c r="H20" i="1"/>
  <c r="H21" i="1"/>
  <c r="H22" i="1"/>
  <c r="F24" i="1"/>
  <c r="H24" i="1" s="1"/>
  <c r="H25" i="1"/>
  <c r="H26" i="1"/>
  <c r="H27" i="1"/>
  <c r="H28" i="1"/>
  <c r="H29" i="1"/>
  <c r="H30" i="1"/>
  <c r="H31" i="1"/>
  <c r="F32" i="1"/>
  <c r="H32" i="1" s="1"/>
  <c r="H33" i="1"/>
  <c r="H34" i="1"/>
  <c r="H35" i="1"/>
  <c r="H36" i="1"/>
  <c r="F37" i="1"/>
  <c r="H37" i="1" s="1"/>
  <c r="H38" i="1"/>
  <c r="H39" i="1"/>
  <c r="F41" i="1"/>
  <c r="H41" i="1" s="1"/>
  <c r="F23" i="1"/>
  <c r="H23" i="1" s="1"/>
  <c r="H11" i="1"/>
  <c r="H62" i="1" l="1"/>
</calcChain>
</file>

<file path=xl/sharedStrings.xml><?xml version="1.0" encoding="utf-8"?>
<sst xmlns="http://schemas.openxmlformats.org/spreadsheetml/2006/main" count="125" uniqueCount="124">
  <si>
    <r>
      <rPr>
        <b/>
        <sz val="11"/>
        <color theme="1"/>
        <rFont val="Calibri"/>
        <family val="2"/>
        <scheme val="minor"/>
      </rPr>
      <t>CASAL SPORT RENNES</t>
    </r>
    <r>
      <rPr>
        <sz val="11"/>
        <color theme="1"/>
        <rFont val="Calibri"/>
        <family val="2"/>
        <scheme val="minor"/>
      </rPr>
      <t xml:space="preserve">
1 rue de Paris
Immeuble Atalis 1er étage
35510 CESSON SEVIGNE
Alexandre BOUCHARD
Tel : 06 76 45 54 91
Email : alexandre.bouchard@casalsport.com   </t>
    </r>
  </si>
  <si>
    <r>
      <rPr>
        <b/>
        <sz val="11"/>
        <color theme="1"/>
        <rFont val="Calibri"/>
        <family val="2"/>
        <scheme val="minor"/>
      </rPr>
      <t>Fédération Sportive Educative de l’Enseignement Catholique 22 (UGSEL 22)</t>
    </r>
    <r>
      <rPr>
        <sz val="11"/>
        <color theme="1"/>
        <rFont val="Calibri"/>
        <family val="2"/>
        <scheme val="minor"/>
      </rPr>
      <t xml:space="preserve">
Centre Saint-François d’Assise
7 rue Jules Verne
22000 SAINT-BRIEUC
Tel : 02 96 43 85 15
Email : ugsel22@ugsel.org
</t>
    </r>
  </si>
  <si>
    <t>COMMANDE ET LIVRAISON</t>
  </si>
  <si>
    <t xml:space="preserve">
Nom de l'Etablissement : _______________________________________________________________________________________________________
Contact : _____________________________________________________________________________________________________________________
Adresse :_____________________________________________________________________________________________________________________
CP : __________ Ville : __________________________________________________________________________________________________________
Téléphone : ___________________________________________________________________________________________________________________
Mail : _________________________________________________________________________________________________________________________
</t>
  </si>
  <si>
    <t>Références</t>
  </si>
  <si>
    <t>Désignation/Texte</t>
  </si>
  <si>
    <t>Unité</t>
  </si>
  <si>
    <t>Prix brut HT</t>
  </si>
  <si>
    <t>% remises</t>
  </si>
  <si>
    <t>Prix net HT</t>
  </si>
  <si>
    <t xml:space="preserve">Quantité commandée </t>
  </si>
  <si>
    <t>Total</t>
  </si>
  <si>
    <t>SC1065</t>
  </si>
  <si>
    <r>
      <t xml:space="preserve">Roue Educ wheel de </t>
    </r>
    <r>
      <rPr>
        <b/>
        <sz val="11"/>
        <color theme="1"/>
        <rFont val="Calibri"/>
        <family val="2"/>
        <scheme val="minor"/>
      </rPr>
      <t>40 cm</t>
    </r>
    <r>
      <rPr>
        <sz val="11"/>
        <color theme="1"/>
        <rFont val="Calibri"/>
        <family val="2"/>
        <scheme val="minor"/>
      </rPr>
      <t xml:space="preserve"> de diamètre</t>
    </r>
  </si>
  <si>
    <t>SC1067</t>
  </si>
  <si>
    <r>
      <t xml:space="preserve">Roue Educ wheel de </t>
    </r>
    <r>
      <rPr>
        <b/>
        <sz val="11"/>
        <color theme="1"/>
        <rFont val="Calibri"/>
        <family val="2"/>
        <scheme val="minor"/>
      </rPr>
      <t>60 cm</t>
    </r>
    <r>
      <rPr>
        <sz val="11"/>
        <color theme="1"/>
        <rFont val="Calibri"/>
        <family val="2"/>
        <scheme val="minor"/>
      </rPr>
      <t xml:space="preserve"> de diamètre</t>
    </r>
  </si>
  <si>
    <t>SC1068</t>
  </si>
  <si>
    <r>
      <t xml:space="preserve">Roue Educ wheel de </t>
    </r>
    <r>
      <rPr>
        <b/>
        <sz val="11"/>
        <color theme="1"/>
        <rFont val="Calibri"/>
        <family val="2"/>
        <scheme val="minor"/>
      </rPr>
      <t>80 cm</t>
    </r>
    <r>
      <rPr>
        <sz val="11"/>
        <color theme="1"/>
        <rFont val="Calibri"/>
        <family val="2"/>
        <scheme val="minor"/>
      </rPr>
      <t xml:space="preserve"> de diamètre </t>
    </r>
  </si>
  <si>
    <t>SC1069</t>
  </si>
  <si>
    <t>Lot de 3 roues Educ wheel de diamètres différents (40 cm ; 60 cm ; 80 cm)</t>
  </si>
  <si>
    <t>3 lots de 3 roues Educ wheel (9 roues : 3 de chaque diamètre (40 cm ; 60 cm ; 80 cm))</t>
  </si>
  <si>
    <t>SC702</t>
  </si>
  <si>
    <r>
      <t xml:space="preserve">Tricycle une place intensif </t>
    </r>
    <r>
      <rPr>
        <b/>
        <sz val="11"/>
        <color rgb="FF00B050"/>
        <rFont val="Calibri"/>
        <family val="2"/>
        <scheme val="minor"/>
      </rPr>
      <t>(3/6 ans)</t>
    </r>
  </si>
  <si>
    <t>SC1061</t>
  </si>
  <si>
    <r>
      <t xml:space="preserve">Draisienne intensive </t>
    </r>
    <r>
      <rPr>
        <b/>
        <sz val="11"/>
        <color rgb="FF00B050"/>
        <rFont val="Calibri"/>
        <family val="2"/>
        <scheme val="minor"/>
      </rPr>
      <t>(3/4 ans)</t>
    </r>
  </si>
  <si>
    <t>SC700</t>
  </si>
  <si>
    <r>
      <t xml:space="preserve">Trotinette standard intensive </t>
    </r>
    <r>
      <rPr>
        <b/>
        <sz val="11"/>
        <color rgb="FF00B050"/>
        <rFont val="Calibri"/>
        <family val="2"/>
        <scheme val="minor"/>
      </rPr>
      <t>(3/6 ans)</t>
    </r>
  </si>
  <si>
    <t>SC1060</t>
  </si>
  <si>
    <t>U366</t>
  </si>
  <si>
    <t xml:space="preserve">Sac à roulettes de rangement STRONG 170 Litres (95 cm x 45 cm x 40 cm) </t>
  </si>
  <si>
    <t>CY37</t>
  </si>
  <si>
    <r>
      <t xml:space="preserve">Bombe de peinture pour marquage Temporaire Tempo TP 500 ml - </t>
    </r>
    <r>
      <rPr>
        <b/>
        <sz val="11"/>
        <color theme="1"/>
        <rFont val="Calibri"/>
        <family val="2"/>
        <scheme val="minor"/>
      </rPr>
      <t>BLANC</t>
    </r>
  </si>
  <si>
    <t>CY30</t>
  </si>
  <si>
    <r>
      <t xml:space="preserve">Bombe de peinture pour marquage Temporaire Tempo TP 500 ml - </t>
    </r>
    <r>
      <rPr>
        <b/>
        <sz val="11"/>
        <color theme="1"/>
        <rFont val="Calibri"/>
        <family val="2"/>
        <scheme val="minor"/>
      </rPr>
      <t>ORANGE</t>
    </r>
  </si>
  <si>
    <t>CY1001</t>
  </si>
  <si>
    <r>
      <t xml:space="preserve">Bombe de peinture pour marquage Durable Tracing Plus 750 ml - </t>
    </r>
    <r>
      <rPr>
        <b/>
        <sz val="11"/>
        <color theme="1"/>
        <rFont val="Calibri"/>
        <family val="2"/>
        <scheme val="minor"/>
      </rPr>
      <t xml:space="preserve">ROUGE </t>
    </r>
  </si>
  <si>
    <t>CY1002</t>
  </si>
  <si>
    <r>
      <t xml:space="preserve">Bombe de peinture pour marquage Durable Tracing Plus 750 ml - </t>
    </r>
    <r>
      <rPr>
        <b/>
        <sz val="11"/>
        <color theme="1"/>
        <rFont val="Calibri"/>
        <family val="2"/>
        <scheme val="minor"/>
      </rPr>
      <t>BLEU</t>
    </r>
  </si>
  <si>
    <t>CY1004</t>
  </si>
  <si>
    <r>
      <t xml:space="preserve">Bombe de peinture pour marquage Durable Tracing plus 750 ml - </t>
    </r>
    <r>
      <rPr>
        <b/>
        <sz val="11"/>
        <color theme="1"/>
        <rFont val="Calibri"/>
        <family val="2"/>
        <scheme val="minor"/>
      </rPr>
      <t>JAUNE</t>
    </r>
  </si>
  <si>
    <r>
      <t xml:space="preserve">Lot de 6 bombes de peinture pour marquage Durable Tracing Plus 750 ml - </t>
    </r>
    <r>
      <rPr>
        <b/>
        <sz val="11"/>
        <color theme="1"/>
        <rFont val="Calibri"/>
        <family val="2"/>
        <scheme val="minor"/>
      </rPr>
      <t>BLANCHES</t>
    </r>
  </si>
  <si>
    <t>CY541</t>
  </si>
  <si>
    <t>Chariot de traçage pour bombe Tracing plus 750 ml</t>
  </si>
  <si>
    <t>D068:BLE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</si>
  <si>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BLEU</t>
    </r>
  </si>
  <si>
    <t>D068:JAU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</si>
  <si>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JAUNE</t>
    </r>
  </si>
  <si>
    <t>D068:ORA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</si>
  <si>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ORANGE</t>
    </r>
  </si>
  <si>
    <t>D068:ROS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</si>
  <si>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ROSE</t>
    </r>
  </si>
  <si>
    <t>D068:ROU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</si>
  <si>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ROUGE</t>
    </r>
  </si>
  <si>
    <t>D068:VER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</si>
  <si>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VERT</t>
    </r>
  </si>
  <si>
    <t>D068:VIO</t>
  </si>
  <si>
    <r>
      <t xml:space="preserve">Corde de 3 m FIG STANDARD </t>
    </r>
    <r>
      <rPr>
        <b/>
        <sz val="11"/>
        <color theme="1"/>
        <rFont val="Calibri"/>
        <family val="2"/>
        <scheme val="minor"/>
      </rPr>
      <t>VIOLET</t>
    </r>
  </si>
  <si>
    <t>F364</t>
  </si>
  <si>
    <t>Lot de 40 plots Multi-Marker original (10 JAUNES + 10 ROUGES + 10 BLANCS + 10 BLEUS)</t>
  </si>
  <si>
    <t>D453:BLE</t>
  </si>
  <si>
    <t>D453:JAU</t>
  </si>
  <si>
    <t>D453:ROU</t>
  </si>
  <si>
    <t>D453:VER</t>
  </si>
  <si>
    <t>U1999</t>
  </si>
  <si>
    <t>Sifflet poire à main</t>
  </si>
  <si>
    <t>CR1014</t>
  </si>
  <si>
    <t>Chronomètre Top Casal Sport</t>
  </si>
  <si>
    <t>U812</t>
  </si>
  <si>
    <r>
      <t xml:space="preserve">Compresseur Volcano </t>
    </r>
    <r>
      <rPr>
        <i/>
        <sz val="11"/>
        <color theme="1"/>
        <rFont val="Calibri"/>
        <family val="2"/>
        <scheme val="minor"/>
      </rPr>
      <t>(gonfleur compresseur électrique spécial ballons)</t>
    </r>
  </si>
  <si>
    <t>SC546</t>
  </si>
  <si>
    <r>
      <t>Balle soft géante - gonflable très souple ; 30 cm de diamètre. (</t>
    </r>
    <r>
      <rPr>
        <i/>
        <sz val="11"/>
        <color theme="1"/>
        <rFont val="Calibri"/>
        <family val="2"/>
        <scheme val="minor"/>
      </rPr>
      <t>Adaptée pour le basket, le netzball …)</t>
    </r>
  </si>
  <si>
    <t>H99</t>
  </si>
  <si>
    <r>
      <t xml:space="preserve">Lot de 10 ballons school ultrasoft taille 00 </t>
    </r>
    <r>
      <rPr>
        <i/>
        <sz val="11"/>
        <color theme="1"/>
        <rFont val="Calibri"/>
        <family val="2"/>
        <scheme val="minor"/>
      </rPr>
      <t>(Adaptés pour jeux à la main : ballon prisonnier ; handball …)</t>
    </r>
  </si>
  <si>
    <t>H695</t>
  </si>
  <si>
    <t>Lot de 2 Buts Mini-Handball QUICKFAST 2.40 m x 1.70 m</t>
  </si>
  <si>
    <t>FA12</t>
  </si>
  <si>
    <r>
      <t xml:space="preserve">Lot de 10 ceintures flags (5 bleues + 5 rouges) </t>
    </r>
    <r>
      <rPr>
        <i/>
        <sz val="11"/>
        <color theme="1"/>
        <rFont val="Calibri"/>
        <family val="2"/>
        <scheme val="minor"/>
      </rPr>
      <t>(Jeux de course poursuite - Attraper 1 flag à l'adversaire !)</t>
    </r>
  </si>
  <si>
    <t>U007BIS</t>
  </si>
  <si>
    <t xml:space="preserve">Bande vario élastique (plus de 23 m de long) </t>
  </si>
  <si>
    <t>D782</t>
  </si>
  <si>
    <t>D781</t>
  </si>
  <si>
    <t>F569</t>
  </si>
  <si>
    <t>GY6031</t>
  </si>
  <si>
    <t>U67 : ORF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</si>
  <si>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ORANGE FLUO</t>
    </r>
  </si>
  <si>
    <t>U67: VRF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</si>
  <si>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VERT FLUO</t>
    </r>
  </si>
  <si>
    <t>U67: ROF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</si>
  <si>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ROSE FLUO</t>
    </r>
  </si>
  <si>
    <t>U67: VIF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</si>
  <si>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VIOLET FLUO</t>
    </r>
  </si>
  <si>
    <t>U67: JAU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</si>
  <si>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JAUNE FLUO</t>
    </r>
  </si>
  <si>
    <t>U67: BLF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</si>
  <si>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BLEU FLUO</t>
    </r>
  </si>
  <si>
    <t>U482: ROU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</si>
  <si>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>ROUGE</t>
    </r>
  </si>
  <si>
    <t>U482 : VER</t>
  </si>
  <si>
    <r>
      <t>Chasuble (Haut. : 60 cm / larg. : 50 cm) Essentielle Taille XXS/XS CASAL SPORT</t>
    </r>
    <r>
      <rPr>
        <b/>
        <sz val="11"/>
        <color theme="1"/>
        <rFont val="Calibri"/>
        <family val="2"/>
        <scheme val="minor"/>
      </rPr>
      <t xml:space="preserve"> VERT </t>
    </r>
  </si>
  <si>
    <t>U482 : JAU</t>
  </si>
  <si>
    <r>
      <t>Chasuble (Haut. : 60 cm / larg. : 50 cm) Essentielle Taille XXS/XS CASAL SPORT</t>
    </r>
    <r>
      <rPr>
        <b/>
        <sz val="11"/>
        <color theme="1"/>
        <rFont val="Calibri"/>
        <family val="2"/>
        <scheme val="minor"/>
      </rPr>
      <t xml:space="preserve"> JAUNE </t>
    </r>
  </si>
  <si>
    <t>U482 : BLE</t>
  </si>
  <si>
    <r>
      <t xml:space="preserve">Chasuble (Haut. : 60 cm / larg. : 50 cm) Essentielle Taille XXS/XS CASAL SPORT </t>
    </r>
    <r>
      <rPr>
        <b/>
        <sz val="11"/>
        <color theme="1"/>
        <rFont val="Calibri"/>
        <family val="2"/>
        <scheme val="minor"/>
      </rPr>
      <t xml:space="preserve">BLEU </t>
    </r>
  </si>
  <si>
    <t>NB : Les commandes seront validées Franco de Port (sans frais de port)</t>
  </si>
  <si>
    <t>TOTAL HT</t>
  </si>
  <si>
    <t>TVA 20%</t>
  </si>
  <si>
    <t>TOTAL TTC</t>
  </si>
  <si>
    <t>Nom du signataire :</t>
  </si>
  <si>
    <t xml:space="preserve">Tampon : </t>
  </si>
  <si>
    <r>
      <t>COMMANDE GROUP</t>
    </r>
    <r>
      <rPr>
        <b/>
        <sz val="22"/>
        <color rgb="FF002060"/>
        <rFont val="Calibri"/>
        <family val="2"/>
      </rPr>
      <t>É</t>
    </r>
    <r>
      <rPr>
        <b/>
        <sz val="22"/>
        <color rgb="FF002060"/>
        <rFont val="Calibri"/>
        <family val="2"/>
        <scheme val="minor"/>
      </rPr>
      <t xml:space="preserve">E UGSEL 22 / CASAL SPORT - Sept./Oct. 2022 - BON DE COMMANDE </t>
    </r>
  </si>
  <si>
    <r>
      <t xml:space="preserve">Trotinette à frein intensive </t>
    </r>
    <r>
      <rPr>
        <b/>
        <sz val="11"/>
        <color rgb="FF00B050"/>
        <rFont val="Calibri"/>
        <family val="2"/>
        <scheme val="minor"/>
      </rPr>
      <t>(7/10 ans)</t>
    </r>
  </si>
  <si>
    <t>151700O:1935209</t>
  </si>
  <si>
    <r>
      <t xml:space="preserve">Lot de 5 cerceaux plats de 50 cm de diamètre </t>
    </r>
    <r>
      <rPr>
        <b/>
        <sz val="11"/>
        <color theme="1"/>
        <rFont val="Calibri"/>
        <family val="2"/>
        <scheme val="minor"/>
      </rPr>
      <t>BLEU</t>
    </r>
  </si>
  <si>
    <r>
      <t xml:space="preserve">Lot de 5 cerceaux plats de 50 cm de diamètre </t>
    </r>
    <r>
      <rPr>
        <b/>
        <sz val="11"/>
        <color theme="1"/>
        <rFont val="Calibri"/>
        <family val="2"/>
        <scheme val="minor"/>
      </rPr>
      <t>JAUNE</t>
    </r>
  </si>
  <si>
    <r>
      <t xml:space="preserve">Lot de 5 cerceaux plats de 50 cm de diamètre </t>
    </r>
    <r>
      <rPr>
        <b/>
        <sz val="11"/>
        <color theme="1"/>
        <rFont val="Calibri"/>
        <family val="2"/>
        <scheme val="minor"/>
      </rPr>
      <t>ROUGE</t>
    </r>
  </si>
  <si>
    <r>
      <t xml:space="preserve">Lot de 5 cerceaux plats de 50 cm de diamètre </t>
    </r>
    <r>
      <rPr>
        <b/>
        <sz val="11"/>
        <color theme="1"/>
        <rFont val="Calibri"/>
        <family val="2"/>
        <scheme val="minor"/>
      </rPr>
      <t>VERT</t>
    </r>
  </si>
  <si>
    <r>
      <t xml:space="preserve">Lot de 10 lattes souples de délimitation </t>
    </r>
    <r>
      <rPr>
        <b/>
        <sz val="11"/>
        <color theme="1"/>
        <rFont val="Calibri"/>
        <family val="2"/>
        <scheme val="minor"/>
      </rPr>
      <t>(5 BLEUES + 5 ROUGES)</t>
    </r>
  </si>
  <si>
    <r>
      <t xml:space="preserve">Lot de 10 lattes souples de délimitation </t>
    </r>
    <r>
      <rPr>
        <b/>
        <sz val="11"/>
        <color theme="1"/>
        <rFont val="Calibri"/>
        <family val="2"/>
        <scheme val="minor"/>
      </rPr>
      <t>(5 JAUNES + 5 BLANCHES)</t>
    </r>
  </si>
  <si>
    <t>Lot de 24 disques de délimitation (diamètre : 19 cm) 12 JAUNES + 12 ORANGES + sac</t>
  </si>
  <si>
    <t>Lot de 6 anneaux en pvc souple, de 6 couleurs différentes : bleu, jaune, rouge, orange, vert, violet.</t>
  </si>
  <si>
    <t>SL1205</t>
  </si>
  <si>
    <r>
      <rPr>
        <b/>
        <sz val="11"/>
        <color rgb="FFC00000"/>
        <rFont val="Calibri"/>
        <family val="2"/>
        <scheme val="minor"/>
      </rPr>
      <t>NOUVEAUT</t>
    </r>
    <r>
      <rPr>
        <b/>
        <sz val="11"/>
        <color rgb="FFC00000"/>
        <rFont val="Calibri"/>
        <family val="2"/>
      </rPr>
      <t>É</t>
    </r>
    <r>
      <rPr>
        <b/>
        <sz val="10"/>
        <color rgb="FFC00000"/>
        <rFont val="Calibri"/>
        <family val="2"/>
      </rPr>
      <t xml:space="preserve"> :</t>
    </r>
    <r>
      <rPr>
        <sz val="10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Jeu de 6 boules de pétanque souples PVC 65 mm - 200 g </t>
    </r>
    <r>
      <rPr>
        <i/>
        <sz val="11"/>
        <color theme="1"/>
        <rFont val="Calibri"/>
        <family val="2"/>
        <scheme val="minor"/>
      </rPr>
      <t>(usage sur la cour;dans une salle)</t>
    </r>
  </si>
  <si>
    <t xml:space="preserve">Date : </t>
  </si>
  <si>
    <t>IMPORTANT : Merci de transmettre ce bon de commande par mail à Alexandre BOUCHARD - CASAL SPORT (coordonnées en en-tête), 
qui vous communiquera la facture à régler. Livraison dans votre établissement prévue avant Noël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</si>
</sst>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2"/>
      <color rgb="FF00206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0" fontId="3" fillId="0" borderId="0" xfId="0" applyFont="1"/>
    <xf numFmtId="16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2" xfId="0" applyNumberFormat="1" applyFill="1" applyBorder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6" xfId="0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3349450</xdr:colOff>
      <xdr:row>0</xdr:row>
      <xdr:rowOff>125604</xdr:rowOff>
    </xdr:from>
    <xdr:to>
      <xdr:col>1</xdr:col>
      <xdr:colOff>4657830</xdr:colOff>
      <xdr:row>0</xdr:row>
      <xdr:rowOff>1292914</xdr:rowOff>
    </xdr:to>
    <xdr:pic>
      <xdr:nvPicPr>
        <xdr:cNvPr id="2" name="il_fi" descr="http://static07.bonial.fr/Geschaefte/Casal-Sport.v2390.jpg">
          <a:extLst>
            <a:ext uri="{FF2B5EF4-FFF2-40B4-BE49-F238E27FC236}">
              <a16:creationId xmlns:a16="http://schemas.microsoft.com/office/drawing/2014/main" id="{9CC15F44-FEDD-47A4-9862-12F4C459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3626" y="125604"/>
          <a:ext cx="1308380" cy="116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731017</xdr:colOff>
      <xdr:row>0</xdr:row>
      <xdr:rowOff>291100</xdr:rowOff>
    </xdr:from>
    <xdr:to>
      <xdr:col>7</xdr:col>
      <xdr:colOff>52335</xdr:colOff>
      <xdr:row>0</xdr:row>
      <xdr:rowOff>1295192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3FCFEA7-B4AB-49F3-92D7-5793FDEA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7061" y="291100"/>
          <a:ext cx="891373" cy="1004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91" zoomScaleNormal="91" workbookViewId="0">
      <selection activeCell="B66" sqref="B66"/>
    </sheetView>
  </sheetViews>
  <sheetFormatPr baseColWidth="10" defaultColWidth="11.42578125" defaultRowHeight="15" x14ac:dyDescent="0.25"/>
  <cols>
    <col min="1" max="1" width="16.7109375" customWidth="1"/>
    <col min="2" max="2" width="89.7109375" customWidth="1"/>
    <col min="3" max="3" width="6.5703125" customWidth="1"/>
    <col min="7" max="8" width="12.140625" customWidth="1"/>
  </cols>
  <sheetData>
    <row r="1" spans="1:8" ht="114.75" customHeight="1" x14ac:dyDescent="0.25">
      <c r="A1" s="17" t="s">
        <v>0</v>
      </c>
      <c r="B1" s="18"/>
      <c r="C1" s="17" t="s">
        <v>1</v>
      </c>
      <c r="D1" s="18"/>
      <c r="E1" s="18"/>
      <c r="F1" s="18"/>
      <c r="G1" s="18"/>
      <c r="H1" s="18"/>
    </row>
    <row r="2" spans="1:8" ht="28.5" x14ac:dyDescent="0.45">
      <c r="A2" s="19" t="s">
        <v>109</v>
      </c>
      <c r="B2" s="20"/>
      <c r="C2" s="20"/>
      <c r="D2" s="20"/>
      <c r="E2" s="20"/>
      <c r="F2" s="20"/>
      <c r="G2" s="20"/>
      <c r="H2" s="20"/>
    </row>
    <row r="3" spans="1:8" ht="12" customHeight="1" x14ac:dyDescent="0.3">
      <c r="A3" s="25"/>
      <c r="B3" s="26"/>
      <c r="C3" s="26"/>
      <c r="D3" s="26"/>
      <c r="E3" s="26"/>
      <c r="F3" s="26"/>
      <c r="G3" s="26"/>
      <c r="H3" s="27"/>
    </row>
    <row r="4" spans="1:8" ht="29.25" customHeight="1" x14ac:dyDescent="0.25">
      <c r="A4" s="21" t="s">
        <v>2</v>
      </c>
      <c r="B4" s="21"/>
      <c r="C4" s="21"/>
      <c r="D4" s="21"/>
      <c r="E4" s="21"/>
      <c r="F4" s="21"/>
      <c r="G4" s="21"/>
      <c r="H4" s="21"/>
    </row>
    <row r="5" spans="1:8" ht="142.5" customHeight="1" x14ac:dyDescent="0.25">
      <c r="A5" s="22" t="s">
        <v>3</v>
      </c>
      <c r="B5" s="23"/>
      <c r="C5" s="23"/>
      <c r="D5" s="23"/>
      <c r="E5" s="23"/>
      <c r="F5" s="23"/>
      <c r="G5" s="23"/>
      <c r="H5" s="24"/>
    </row>
    <row r="6" spans="1:8" ht="25.5" customHeight="1" x14ac:dyDescent="0.25">
      <c r="A6" s="14"/>
      <c r="B6" s="15"/>
      <c r="C6" s="15"/>
      <c r="D6" s="15"/>
      <c r="E6" s="15"/>
      <c r="F6" s="15"/>
      <c r="G6" s="15"/>
      <c r="H6" s="16"/>
    </row>
    <row r="7" spans="1:8" ht="30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0" t="s">
        <v>11</v>
      </c>
    </row>
    <row r="8" spans="1:8" x14ac:dyDescent="0.25">
      <c r="A8" s="3" t="s">
        <v>12</v>
      </c>
      <c r="B8" s="3" t="s">
        <v>13</v>
      </c>
      <c r="C8" s="3">
        <v>1</v>
      </c>
      <c r="D8" s="3">
        <v>44.9</v>
      </c>
      <c r="E8" s="4">
        <v>0.18</v>
      </c>
      <c r="F8" s="5">
        <f>SUM(D8*0.82)</f>
        <v>36.817999999999998</v>
      </c>
      <c r="G8" s="8"/>
      <c r="H8" s="7">
        <f>SUM(F8*G8)</f>
        <v>0</v>
      </c>
    </row>
    <row r="9" spans="1:8" x14ac:dyDescent="0.25">
      <c r="A9" s="3" t="s">
        <v>14</v>
      </c>
      <c r="B9" s="3" t="s">
        <v>15</v>
      </c>
      <c r="C9" s="3">
        <v>1</v>
      </c>
      <c r="D9" s="3">
        <v>67.75</v>
      </c>
      <c r="E9" s="4">
        <v>0.18</v>
      </c>
      <c r="F9" s="5">
        <f>SUM(D9*0.82)</f>
        <v>55.555</v>
      </c>
      <c r="G9" s="8"/>
      <c r="H9" s="7">
        <f>SUM(F9*G9)</f>
        <v>0</v>
      </c>
    </row>
    <row r="10" spans="1:8" x14ac:dyDescent="0.25">
      <c r="A10" s="3" t="s">
        <v>16</v>
      </c>
      <c r="B10" s="3" t="s">
        <v>17</v>
      </c>
      <c r="C10" s="3">
        <v>1</v>
      </c>
      <c r="D10" s="3">
        <v>73.75</v>
      </c>
      <c r="E10" s="4">
        <v>0.18</v>
      </c>
      <c r="F10" s="5">
        <f>SUM(D10*0.82)</f>
        <v>60.474999999999994</v>
      </c>
      <c r="G10" s="8"/>
      <c r="H10" s="7">
        <f>SUM(F10*G10)</f>
        <v>0</v>
      </c>
    </row>
    <row r="11" spans="1:8" x14ac:dyDescent="0.25">
      <c r="A11" s="3" t="s">
        <v>18</v>
      </c>
      <c r="B11" s="9" t="s">
        <v>19</v>
      </c>
      <c r="C11" s="3">
        <v>1</v>
      </c>
      <c r="D11" s="3">
        <v>145.83000000000001</v>
      </c>
      <c r="E11" s="4">
        <v>0.1</v>
      </c>
      <c r="F11" s="5">
        <f>SUM(D11*0.9)</f>
        <v>131.24700000000001</v>
      </c>
      <c r="G11" s="8"/>
      <c r="H11" s="7">
        <f>SUM(F11*G11)</f>
        <v>0</v>
      </c>
    </row>
    <row r="12" spans="1:8" x14ac:dyDescent="0.25">
      <c r="A12" s="3" t="s">
        <v>18</v>
      </c>
      <c r="B12" s="3" t="s">
        <v>20</v>
      </c>
      <c r="C12" s="3">
        <v>1</v>
      </c>
      <c r="D12" s="3">
        <v>437.49</v>
      </c>
      <c r="E12" s="4">
        <v>0.15</v>
      </c>
      <c r="F12" s="5">
        <f>SUM(D12*0.85)</f>
        <v>371.86649999999997</v>
      </c>
      <c r="G12" s="8"/>
      <c r="H12" s="7">
        <f t="shared" ref="H12:H59" si="0">SUM(F12*G12)</f>
        <v>0</v>
      </c>
    </row>
    <row r="13" spans="1:8" x14ac:dyDescent="0.25">
      <c r="A13" s="3" t="s">
        <v>21</v>
      </c>
      <c r="B13" s="3" t="s">
        <v>22</v>
      </c>
      <c r="C13" s="3">
        <v>1</v>
      </c>
      <c r="D13" s="3">
        <v>162.9</v>
      </c>
      <c r="E13" s="4">
        <v>0.15</v>
      </c>
      <c r="F13" s="5">
        <f>SUM(D13*0.85)</f>
        <v>138.465</v>
      </c>
      <c r="G13" s="8"/>
      <c r="H13" s="7">
        <f t="shared" si="0"/>
        <v>0</v>
      </c>
    </row>
    <row r="14" spans="1:8" x14ac:dyDescent="0.25">
      <c r="A14" s="3" t="s">
        <v>23</v>
      </c>
      <c r="B14" s="3" t="s">
        <v>24</v>
      </c>
      <c r="C14" s="3">
        <v>1</v>
      </c>
      <c r="D14" s="3">
        <v>143.5</v>
      </c>
      <c r="E14" s="4">
        <v>0.15</v>
      </c>
      <c r="F14" s="5">
        <f>SUM(D14*0.85)</f>
        <v>121.97499999999999</v>
      </c>
      <c r="G14" s="8"/>
      <c r="H14" s="7">
        <f t="shared" si="0"/>
        <v>0</v>
      </c>
    </row>
    <row r="15" spans="1:8" x14ac:dyDescent="0.25">
      <c r="A15" s="3" t="s">
        <v>25</v>
      </c>
      <c r="B15" s="3" t="s">
        <v>26</v>
      </c>
      <c r="C15" s="3">
        <v>1</v>
      </c>
      <c r="D15" s="3">
        <v>139.9</v>
      </c>
      <c r="E15" s="4">
        <v>0.15</v>
      </c>
      <c r="F15" s="5">
        <f>SUM(D15*0.85)</f>
        <v>118.91500000000001</v>
      </c>
      <c r="G15" s="8"/>
      <c r="H15" s="7">
        <f t="shared" si="0"/>
        <v>0</v>
      </c>
    </row>
    <row r="16" spans="1:8" x14ac:dyDescent="0.25">
      <c r="A16" s="3" t="s">
        <v>27</v>
      </c>
      <c r="B16" s="3" t="s">
        <v>110</v>
      </c>
      <c r="C16" s="3">
        <v>1</v>
      </c>
      <c r="D16" s="3">
        <v>173.9</v>
      </c>
      <c r="E16" s="4">
        <v>0.12</v>
      </c>
      <c r="F16" s="5">
        <f>SUM(D16*0.88)</f>
        <v>153.03200000000001</v>
      </c>
      <c r="G16" s="8"/>
      <c r="H16" s="7">
        <f t="shared" ref="H16" si="1">SUM(F16*G16)</f>
        <v>0</v>
      </c>
    </row>
    <row r="17" spans="1:8" x14ac:dyDescent="0.25">
      <c r="A17" s="3" t="s">
        <v>28</v>
      </c>
      <c r="B17" s="3" t="s">
        <v>29</v>
      </c>
      <c r="C17" s="3">
        <v>1</v>
      </c>
      <c r="D17" s="3">
        <v>61.25</v>
      </c>
      <c r="E17" s="4">
        <v>0.2</v>
      </c>
      <c r="F17" s="5">
        <f t="shared" ref="F17:F22" si="2">SUM(D17*0.8)</f>
        <v>49</v>
      </c>
      <c r="G17" s="8"/>
      <c r="H17" s="7">
        <f t="shared" si="0"/>
        <v>0</v>
      </c>
    </row>
    <row r="18" spans="1:8" x14ac:dyDescent="0.25">
      <c r="A18" s="3" t="s">
        <v>30</v>
      </c>
      <c r="B18" s="3" t="s">
        <v>31</v>
      </c>
      <c r="C18" s="3">
        <v>1</v>
      </c>
      <c r="D18" s="3">
        <v>9.65</v>
      </c>
      <c r="E18" s="4">
        <v>0.2</v>
      </c>
      <c r="F18" s="5">
        <f t="shared" si="2"/>
        <v>7.7200000000000006</v>
      </c>
      <c r="G18" s="8"/>
      <c r="H18" s="7">
        <f t="shared" si="0"/>
        <v>0</v>
      </c>
    </row>
    <row r="19" spans="1:8" x14ac:dyDescent="0.25">
      <c r="A19" s="3" t="s">
        <v>32</v>
      </c>
      <c r="B19" s="3" t="s">
        <v>33</v>
      </c>
      <c r="C19" s="3">
        <v>1</v>
      </c>
      <c r="D19" s="3">
        <v>9.65</v>
      </c>
      <c r="E19" s="4">
        <v>0.2</v>
      </c>
      <c r="F19" s="5">
        <f t="shared" si="2"/>
        <v>7.7200000000000006</v>
      </c>
      <c r="G19" s="8"/>
      <c r="H19" s="7">
        <f t="shared" si="0"/>
        <v>0</v>
      </c>
    </row>
    <row r="20" spans="1:8" x14ac:dyDescent="0.25">
      <c r="A20" s="3" t="s">
        <v>34</v>
      </c>
      <c r="B20" s="3" t="s">
        <v>35</v>
      </c>
      <c r="C20" s="3">
        <v>1</v>
      </c>
      <c r="D20" s="3">
        <v>26.75</v>
      </c>
      <c r="E20" s="4">
        <v>0.2</v>
      </c>
      <c r="F20" s="5">
        <f t="shared" si="2"/>
        <v>21.400000000000002</v>
      </c>
      <c r="G20" s="8"/>
      <c r="H20" s="7">
        <f t="shared" si="0"/>
        <v>0</v>
      </c>
    </row>
    <row r="21" spans="1:8" x14ac:dyDescent="0.25">
      <c r="A21" s="3" t="s">
        <v>36</v>
      </c>
      <c r="B21" s="3" t="s">
        <v>37</v>
      </c>
      <c r="C21" s="3">
        <v>1</v>
      </c>
      <c r="D21" s="3">
        <v>26.75</v>
      </c>
      <c r="E21" s="4">
        <v>0.2</v>
      </c>
      <c r="F21" s="5">
        <f t="shared" si="2"/>
        <v>21.400000000000002</v>
      </c>
      <c r="G21" s="8"/>
      <c r="H21" s="7">
        <f t="shared" si="0"/>
        <v>0</v>
      </c>
    </row>
    <row r="22" spans="1:8" x14ac:dyDescent="0.25">
      <c r="A22" s="3" t="s">
        <v>38</v>
      </c>
      <c r="B22" s="3" t="s">
        <v>39</v>
      </c>
      <c r="C22" s="3">
        <v>1</v>
      </c>
      <c r="D22" s="3">
        <v>26.75</v>
      </c>
      <c r="E22" s="4">
        <v>0.2</v>
      </c>
      <c r="F22" s="5">
        <f t="shared" si="2"/>
        <v>21.400000000000002</v>
      </c>
      <c r="G22" s="8"/>
      <c r="H22" s="7">
        <f t="shared" si="0"/>
        <v>0</v>
      </c>
    </row>
    <row r="23" spans="1:8" x14ac:dyDescent="0.25">
      <c r="A23" s="3" t="s">
        <v>111</v>
      </c>
      <c r="B23" s="3" t="s">
        <v>40</v>
      </c>
      <c r="C23" s="3">
        <v>1</v>
      </c>
      <c r="D23" s="3">
        <v>190.68</v>
      </c>
      <c r="E23" s="4">
        <v>0.18</v>
      </c>
      <c r="F23" s="5">
        <f>SUM(D23*0.82)</f>
        <v>156.35759999999999</v>
      </c>
      <c r="G23" s="8"/>
      <c r="H23" s="7">
        <f>SUM(F23*G23)</f>
        <v>0</v>
      </c>
    </row>
    <row r="24" spans="1:8" x14ac:dyDescent="0.25">
      <c r="A24" s="3" t="s">
        <v>41</v>
      </c>
      <c r="B24" s="3" t="s">
        <v>42</v>
      </c>
      <c r="C24" s="3">
        <v>1</v>
      </c>
      <c r="D24" s="3">
        <v>209</v>
      </c>
      <c r="E24" s="4">
        <v>0.18</v>
      </c>
      <c r="F24" s="5">
        <f t="shared" ref="F24:F58" si="3">SUM(D24*0.82)</f>
        <v>171.38</v>
      </c>
      <c r="G24" s="8"/>
      <c r="H24" s="7">
        <f t="shared" si="0"/>
        <v>0</v>
      </c>
    </row>
    <row r="25" spans="1:8" x14ac:dyDescent="0.25">
      <c r="A25" s="3" t="s">
        <v>43</v>
      </c>
      <c r="B25" s="3" t="s">
        <v>44</v>
      </c>
      <c r="C25" s="3">
        <v>1</v>
      </c>
      <c r="D25" s="3">
        <v>3.59</v>
      </c>
      <c r="E25" s="4">
        <v>0.2</v>
      </c>
      <c r="F25" s="5">
        <f t="shared" ref="F25:F31" si="4">SUM(D25*0.8)</f>
        <v>2.8719999999999999</v>
      </c>
      <c r="G25" s="8"/>
      <c r="H25" s="7">
        <f t="shared" si="0"/>
        <v>0</v>
      </c>
    </row>
    <row r="26" spans="1:8" x14ac:dyDescent="0.25">
      <c r="A26" s="3" t="s">
        <v>45</v>
      </c>
      <c r="B26" s="3" t="s">
        <v>46</v>
      </c>
      <c r="C26" s="3">
        <v>1</v>
      </c>
      <c r="D26" s="3">
        <v>3.59</v>
      </c>
      <c r="E26" s="4">
        <v>0.2</v>
      </c>
      <c r="F26" s="5">
        <f t="shared" si="4"/>
        <v>2.8719999999999999</v>
      </c>
      <c r="G26" s="8"/>
      <c r="H26" s="7">
        <f t="shared" si="0"/>
        <v>0</v>
      </c>
    </row>
    <row r="27" spans="1:8" x14ac:dyDescent="0.25">
      <c r="A27" s="3" t="s">
        <v>47</v>
      </c>
      <c r="B27" s="3" t="s">
        <v>48</v>
      </c>
      <c r="C27" s="3">
        <v>1</v>
      </c>
      <c r="D27" s="3">
        <v>3.59</v>
      </c>
      <c r="E27" s="4">
        <v>0.2</v>
      </c>
      <c r="F27" s="5">
        <f t="shared" si="4"/>
        <v>2.8719999999999999</v>
      </c>
      <c r="G27" s="8"/>
      <c r="H27" s="7">
        <f t="shared" si="0"/>
        <v>0</v>
      </c>
    </row>
    <row r="28" spans="1:8" x14ac:dyDescent="0.25">
      <c r="A28" s="3" t="s">
        <v>49</v>
      </c>
      <c r="B28" s="3" t="s">
        <v>50</v>
      </c>
      <c r="C28" s="3">
        <v>1</v>
      </c>
      <c r="D28" s="3">
        <v>3.59</v>
      </c>
      <c r="E28" s="4">
        <v>0.2</v>
      </c>
      <c r="F28" s="5">
        <f t="shared" si="4"/>
        <v>2.8719999999999999</v>
      </c>
      <c r="G28" s="8"/>
      <c r="H28" s="7">
        <f t="shared" si="0"/>
        <v>0</v>
      </c>
    </row>
    <row r="29" spans="1:8" x14ac:dyDescent="0.25">
      <c r="A29" s="3" t="s">
        <v>51</v>
      </c>
      <c r="B29" s="3" t="s">
        <v>52</v>
      </c>
      <c r="C29" s="3">
        <v>1</v>
      </c>
      <c r="D29" s="3">
        <v>3.59</v>
      </c>
      <c r="E29" s="4">
        <v>0.2</v>
      </c>
      <c r="F29" s="5">
        <f t="shared" si="4"/>
        <v>2.8719999999999999</v>
      </c>
      <c r="G29" s="8"/>
      <c r="H29" s="7">
        <f t="shared" si="0"/>
        <v>0</v>
      </c>
    </row>
    <row r="30" spans="1:8" x14ac:dyDescent="0.25">
      <c r="A30" s="3" t="s">
        <v>53</v>
      </c>
      <c r="B30" s="3" t="s">
        <v>54</v>
      </c>
      <c r="C30" s="3">
        <v>1</v>
      </c>
      <c r="D30" s="3">
        <v>3.59</v>
      </c>
      <c r="E30" s="4">
        <v>0.2</v>
      </c>
      <c r="F30" s="5">
        <f t="shared" si="4"/>
        <v>2.8719999999999999</v>
      </c>
      <c r="G30" s="8"/>
      <c r="H30" s="7">
        <f t="shared" si="0"/>
        <v>0</v>
      </c>
    </row>
    <row r="31" spans="1:8" x14ac:dyDescent="0.25">
      <c r="A31" s="3" t="s">
        <v>55</v>
      </c>
      <c r="B31" s="3" t="s">
        <v>56</v>
      </c>
      <c r="C31" s="3">
        <v>1</v>
      </c>
      <c r="D31" s="3">
        <v>3.59</v>
      </c>
      <c r="E31" s="4">
        <v>0.2</v>
      </c>
      <c r="F31" s="5">
        <f t="shared" si="4"/>
        <v>2.8719999999999999</v>
      </c>
      <c r="G31" s="8"/>
      <c r="H31" s="7">
        <f t="shared" si="0"/>
        <v>0</v>
      </c>
    </row>
    <row r="32" spans="1:8" x14ac:dyDescent="0.25">
      <c r="A32" s="3" t="s">
        <v>57</v>
      </c>
      <c r="B32" s="3" t="s">
        <v>58</v>
      </c>
      <c r="C32" s="3">
        <v>1</v>
      </c>
      <c r="D32" s="3">
        <v>13.95</v>
      </c>
      <c r="E32" s="4">
        <v>0.18</v>
      </c>
      <c r="F32" s="5">
        <f t="shared" si="3"/>
        <v>11.438999999999998</v>
      </c>
      <c r="G32" s="8"/>
      <c r="H32" s="7">
        <f t="shared" si="0"/>
        <v>0</v>
      </c>
    </row>
    <row r="33" spans="1:8" x14ac:dyDescent="0.25">
      <c r="A33" s="3" t="s">
        <v>59</v>
      </c>
      <c r="B33" s="3" t="s">
        <v>112</v>
      </c>
      <c r="C33" s="3">
        <v>1</v>
      </c>
      <c r="D33" s="3">
        <v>25.95</v>
      </c>
      <c r="E33" s="4">
        <v>0.25</v>
      </c>
      <c r="F33" s="5">
        <f>SUM(D33*0.75)</f>
        <v>19.462499999999999</v>
      </c>
      <c r="G33" s="8"/>
      <c r="H33" s="7">
        <f t="shared" si="0"/>
        <v>0</v>
      </c>
    </row>
    <row r="34" spans="1:8" x14ac:dyDescent="0.25">
      <c r="A34" s="3" t="s">
        <v>60</v>
      </c>
      <c r="B34" s="3" t="s">
        <v>113</v>
      </c>
      <c r="C34" s="3">
        <v>1</v>
      </c>
      <c r="D34" s="3">
        <v>25.95</v>
      </c>
      <c r="E34" s="4">
        <v>0.25</v>
      </c>
      <c r="F34" s="5">
        <f>SUM(D34*0.75)</f>
        <v>19.462499999999999</v>
      </c>
      <c r="G34" s="8"/>
      <c r="H34" s="7">
        <f t="shared" si="0"/>
        <v>0</v>
      </c>
    </row>
    <row r="35" spans="1:8" x14ac:dyDescent="0.25">
      <c r="A35" s="3" t="s">
        <v>61</v>
      </c>
      <c r="B35" s="3" t="s">
        <v>114</v>
      </c>
      <c r="C35" s="3">
        <v>1</v>
      </c>
      <c r="D35" s="3">
        <v>25.95</v>
      </c>
      <c r="E35" s="4">
        <v>0.25</v>
      </c>
      <c r="F35" s="5">
        <f>SUM(D35*0.75)</f>
        <v>19.462499999999999</v>
      </c>
      <c r="G35" s="8"/>
      <c r="H35" s="7">
        <f t="shared" si="0"/>
        <v>0</v>
      </c>
    </row>
    <row r="36" spans="1:8" x14ac:dyDescent="0.25">
      <c r="A36" s="3" t="s">
        <v>62</v>
      </c>
      <c r="B36" s="3" t="s">
        <v>115</v>
      </c>
      <c r="C36" s="3">
        <v>1</v>
      </c>
      <c r="D36" s="3">
        <v>25.95</v>
      </c>
      <c r="E36" s="4">
        <v>0.25</v>
      </c>
      <c r="F36" s="5">
        <f>SUM(D36*0.75)</f>
        <v>19.462499999999999</v>
      </c>
      <c r="G36" s="8"/>
      <c r="H36" s="7">
        <f t="shared" si="0"/>
        <v>0</v>
      </c>
    </row>
    <row r="37" spans="1:8" x14ac:dyDescent="0.25">
      <c r="A37" s="3" t="s">
        <v>63</v>
      </c>
      <c r="B37" s="3" t="s">
        <v>64</v>
      </c>
      <c r="C37" s="3">
        <v>1</v>
      </c>
      <c r="D37" s="3">
        <v>9.89</v>
      </c>
      <c r="E37" s="4">
        <v>0.18</v>
      </c>
      <c r="F37" s="5">
        <f t="shared" si="3"/>
        <v>8.1097999999999999</v>
      </c>
      <c r="G37" s="8"/>
      <c r="H37" s="7">
        <f t="shared" si="0"/>
        <v>0</v>
      </c>
    </row>
    <row r="38" spans="1:8" x14ac:dyDescent="0.25">
      <c r="A38" s="3" t="s">
        <v>65</v>
      </c>
      <c r="B38" s="3" t="s">
        <v>66</v>
      </c>
      <c r="C38" s="3">
        <v>1</v>
      </c>
      <c r="D38" s="3">
        <v>8.65</v>
      </c>
      <c r="E38" s="4">
        <v>0.2</v>
      </c>
      <c r="F38" s="5">
        <f>SUM(D38*0.8)</f>
        <v>6.9200000000000008</v>
      </c>
      <c r="G38" s="8"/>
      <c r="H38" s="7">
        <f t="shared" si="0"/>
        <v>0</v>
      </c>
    </row>
    <row r="39" spans="1:8" x14ac:dyDescent="0.25">
      <c r="A39" s="3" t="s">
        <v>67</v>
      </c>
      <c r="B39" s="3" t="s">
        <v>68</v>
      </c>
      <c r="C39" s="3">
        <v>1</v>
      </c>
      <c r="D39" s="3">
        <v>107.5</v>
      </c>
      <c r="E39" s="4">
        <v>0.18</v>
      </c>
      <c r="F39" s="5">
        <f>SUM(D39*0.82)</f>
        <v>88.149999999999991</v>
      </c>
      <c r="G39" s="8"/>
      <c r="H39" s="7">
        <f t="shared" si="0"/>
        <v>0</v>
      </c>
    </row>
    <row r="40" spans="1:8" x14ac:dyDescent="0.25">
      <c r="A40" s="3" t="s">
        <v>69</v>
      </c>
      <c r="B40" s="3" t="s">
        <v>70</v>
      </c>
      <c r="C40" s="3">
        <v>1</v>
      </c>
      <c r="D40" s="3">
        <v>11.5</v>
      </c>
      <c r="E40" s="4">
        <v>0.3</v>
      </c>
      <c r="F40" s="5">
        <f>SUM(D40*0.7)</f>
        <v>8.0499999999999989</v>
      </c>
      <c r="G40" s="8"/>
      <c r="H40" s="7">
        <f t="shared" si="0"/>
        <v>0</v>
      </c>
    </row>
    <row r="41" spans="1:8" x14ac:dyDescent="0.25">
      <c r="A41" s="3" t="s">
        <v>71</v>
      </c>
      <c r="B41" s="3" t="s">
        <v>72</v>
      </c>
      <c r="C41" s="3">
        <v>1</v>
      </c>
      <c r="D41" s="3">
        <v>40</v>
      </c>
      <c r="E41" s="4">
        <v>0.18</v>
      </c>
      <c r="F41" s="5">
        <f t="shared" si="3"/>
        <v>32.799999999999997</v>
      </c>
      <c r="G41" s="8"/>
      <c r="H41" s="7">
        <f t="shared" si="0"/>
        <v>0</v>
      </c>
    </row>
    <row r="42" spans="1:8" x14ac:dyDescent="0.25">
      <c r="A42" s="3" t="s">
        <v>73</v>
      </c>
      <c r="B42" s="3" t="s">
        <v>74</v>
      </c>
      <c r="C42" s="3">
        <v>1</v>
      </c>
      <c r="D42" s="3">
        <v>225</v>
      </c>
      <c r="E42" s="4">
        <v>0.18</v>
      </c>
      <c r="F42" s="5">
        <f t="shared" si="3"/>
        <v>184.5</v>
      </c>
      <c r="G42" s="8"/>
      <c r="H42" s="7">
        <f t="shared" si="0"/>
        <v>0</v>
      </c>
    </row>
    <row r="43" spans="1:8" x14ac:dyDescent="0.25">
      <c r="A43" s="3" t="s">
        <v>75</v>
      </c>
      <c r="B43" s="3" t="s">
        <v>76</v>
      </c>
      <c r="C43" s="3">
        <v>1</v>
      </c>
      <c r="D43" s="3">
        <v>34.75</v>
      </c>
      <c r="E43" s="4">
        <v>0.18</v>
      </c>
      <c r="F43" s="5">
        <f t="shared" si="3"/>
        <v>28.494999999999997</v>
      </c>
      <c r="G43" s="8"/>
      <c r="H43" s="7">
        <f t="shared" si="0"/>
        <v>0</v>
      </c>
    </row>
    <row r="44" spans="1:8" x14ac:dyDescent="0.25">
      <c r="A44" s="3" t="s">
        <v>77</v>
      </c>
      <c r="B44" s="3" t="s">
        <v>78</v>
      </c>
      <c r="C44" s="3">
        <v>1</v>
      </c>
      <c r="D44" s="3">
        <v>73.5</v>
      </c>
      <c r="E44" s="4">
        <v>0.18</v>
      </c>
      <c r="F44" s="5">
        <f t="shared" si="3"/>
        <v>60.269999999999996</v>
      </c>
      <c r="G44" s="8"/>
      <c r="H44" s="7">
        <f t="shared" si="0"/>
        <v>0</v>
      </c>
    </row>
    <row r="45" spans="1:8" x14ac:dyDescent="0.25">
      <c r="A45" s="3" t="s">
        <v>79</v>
      </c>
      <c r="B45" s="3" t="s">
        <v>116</v>
      </c>
      <c r="C45" s="3">
        <v>1</v>
      </c>
      <c r="D45" s="3">
        <v>17.149999999999999</v>
      </c>
      <c r="E45" s="4">
        <v>0.18</v>
      </c>
      <c r="F45" s="5">
        <f t="shared" si="3"/>
        <v>14.062999999999999</v>
      </c>
      <c r="G45" s="8"/>
      <c r="H45" s="7">
        <f t="shared" si="0"/>
        <v>0</v>
      </c>
    </row>
    <row r="46" spans="1:8" x14ac:dyDescent="0.25">
      <c r="A46" s="3" t="s">
        <v>80</v>
      </c>
      <c r="B46" s="3" t="s">
        <v>117</v>
      </c>
      <c r="C46" s="3">
        <v>1</v>
      </c>
      <c r="D46" s="3">
        <v>17.149999999999999</v>
      </c>
      <c r="E46" s="4">
        <v>0.18</v>
      </c>
      <c r="F46" s="5">
        <f t="shared" si="3"/>
        <v>14.062999999999999</v>
      </c>
      <c r="G46" s="8"/>
      <c r="H46" s="7">
        <f t="shared" si="0"/>
        <v>0</v>
      </c>
    </row>
    <row r="47" spans="1:8" x14ac:dyDescent="0.25">
      <c r="A47" s="3" t="s">
        <v>81</v>
      </c>
      <c r="B47" s="3" t="s">
        <v>118</v>
      </c>
      <c r="C47" s="3">
        <v>1</v>
      </c>
      <c r="D47" s="3">
        <v>35.9</v>
      </c>
      <c r="E47" s="4">
        <v>0.18</v>
      </c>
      <c r="F47" s="5">
        <f t="shared" si="3"/>
        <v>29.437999999999999</v>
      </c>
      <c r="G47" s="8"/>
      <c r="H47" s="7">
        <f t="shared" si="0"/>
        <v>0</v>
      </c>
    </row>
    <row r="48" spans="1:8" x14ac:dyDescent="0.25">
      <c r="A48" s="3" t="s">
        <v>82</v>
      </c>
      <c r="B48" s="3" t="s">
        <v>119</v>
      </c>
      <c r="C48" s="3">
        <v>1</v>
      </c>
      <c r="D48" s="3">
        <v>9.68</v>
      </c>
      <c r="E48" s="4">
        <v>0.18</v>
      </c>
      <c r="F48" s="5">
        <f t="shared" si="3"/>
        <v>7.9375999999999989</v>
      </c>
      <c r="G48" s="8"/>
      <c r="H48" s="7">
        <f t="shared" si="0"/>
        <v>0</v>
      </c>
    </row>
    <row r="49" spans="1:8" x14ac:dyDescent="0.25">
      <c r="A49" s="3" t="s">
        <v>83</v>
      </c>
      <c r="B49" s="3" t="s">
        <v>84</v>
      </c>
      <c r="C49" s="3">
        <v>1</v>
      </c>
      <c r="D49" s="3">
        <v>2.39</v>
      </c>
      <c r="E49" s="4">
        <v>0.18</v>
      </c>
      <c r="F49" s="5">
        <f t="shared" si="3"/>
        <v>1.9598</v>
      </c>
      <c r="G49" s="8"/>
      <c r="H49" s="7">
        <f t="shared" si="0"/>
        <v>0</v>
      </c>
    </row>
    <row r="50" spans="1:8" x14ac:dyDescent="0.25">
      <c r="A50" s="3" t="s">
        <v>85</v>
      </c>
      <c r="B50" s="3" t="s">
        <v>86</v>
      </c>
      <c r="C50" s="3">
        <v>1</v>
      </c>
      <c r="D50" s="3">
        <v>2.39</v>
      </c>
      <c r="E50" s="4">
        <v>0.18</v>
      </c>
      <c r="F50" s="5">
        <f t="shared" si="3"/>
        <v>1.9598</v>
      </c>
      <c r="G50" s="8"/>
      <c r="H50" s="7">
        <f t="shared" si="0"/>
        <v>0</v>
      </c>
    </row>
    <row r="51" spans="1:8" x14ac:dyDescent="0.25">
      <c r="A51" s="3" t="s">
        <v>87</v>
      </c>
      <c r="B51" s="3" t="s">
        <v>88</v>
      </c>
      <c r="C51" s="3">
        <v>1</v>
      </c>
      <c r="D51" s="3">
        <v>2.39</v>
      </c>
      <c r="E51" s="4">
        <v>0.18</v>
      </c>
      <c r="F51" s="5">
        <f t="shared" si="3"/>
        <v>1.9598</v>
      </c>
      <c r="G51" s="8"/>
      <c r="H51" s="7">
        <f t="shared" si="0"/>
        <v>0</v>
      </c>
    </row>
    <row r="52" spans="1:8" x14ac:dyDescent="0.25">
      <c r="A52" s="3" t="s">
        <v>89</v>
      </c>
      <c r="B52" s="3" t="s">
        <v>90</v>
      </c>
      <c r="C52" s="3">
        <v>1</v>
      </c>
      <c r="D52" s="3">
        <v>2.39</v>
      </c>
      <c r="E52" s="4">
        <v>0.18</v>
      </c>
      <c r="F52" s="5">
        <f t="shared" si="3"/>
        <v>1.9598</v>
      </c>
      <c r="G52" s="8"/>
      <c r="H52" s="7">
        <f t="shared" si="0"/>
        <v>0</v>
      </c>
    </row>
    <row r="53" spans="1:8" x14ac:dyDescent="0.25">
      <c r="A53" s="3" t="s">
        <v>91</v>
      </c>
      <c r="B53" s="3" t="s">
        <v>92</v>
      </c>
      <c r="C53" s="3">
        <v>1</v>
      </c>
      <c r="D53" s="3">
        <v>2.39</v>
      </c>
      <c r="E53" s="4">
        <v>0.18</v>
      </c>
      <c r="F53" s="5">
        <f t="shared" si="3"/>
        <v>1.9598</v>
      </c>
      <c r="G53" s="8"/>
      <c r="H53" s="7">
        <f t="shared" si="0"/>
        <v>0</v>
      </c>
    </row>
    <row r="54" spans="1:8" x14ac:dyDescent="0.25">
      <c r="A54" s="3" t="s">
        <v>93</v>
      </c>
      <c r="B54" s="3" t="s">
        <v>94</v>
      </c>
      <c r="C54" s="3">
        <v>1</v>
      </c>
      <c r="D54" s="3">
        <v>2.39</v>
      </c>
      <c r="E54" s="4">
        <v>0.18</v>
      </c>
      <c r="F54" s="5">
        <f t="shared" si="3"/>
        <v>1.9598</v>
      </c>
      <c r="G54" s="8"/>
      <c r="H54" s="7">
        <f t="shared" si="0"/>
        <v>0</v>
      </c>
    </row>
    <row r="55" spans="1:8" x14ac:dyDescent="0.25">
      <c r="A55" s="3" t="s">
        <v>95</v>
      </c>
      <c r="B55" s="3" t="s">
        <v>96</v>
      </c>
      <c r="C55" s="3">
        <v>1</v>
      </c>
      <c r="D55" s="3">
        <v>1.99</v>
      </c>
      <c r="E55" s="4">
        <v>0.18</v>
      </c>
      <c r="F55" s="5">
        <f t="shared" si="3"/>
        <v>1.6317999999999999</v>
      </c>
      <c r="G55" s="8"/>
      <c r="H55" s="7">
        <f t="shared" si="0"/>
        <v>0</v>
      </c>
    </row>
    <row r="56" spans="1:8" x14ac:dyDescent="0.25">
      <c r="A56" s="3" t="s">
        <v>97</v>
      </c>
      <c r="B56" s="3" t="s">
        <v>98</v>
      </c>
      <c r="C56" s="3">
        <v>1</v>
      </c>
      <c r="D56" s="3">
        <v>1.99</v>
      </c>
      <c r="E56" s="4">
        <v>0.18</v>
      </c>
      <c r="F56" s="5">
        <f t="shared" si="3"/>
        <v>1.6317999999999999</v>
      </c>
      <c r="G56" s="8"/>
      <c r="H56" s="7">
        <f t="shared" si="0"/>
        <v>0</v>
      </c>
    </row>
    <row r="57" spans="1:8" x14ac:dyDescent="0.25">
      <c r="A57" s="3" t="s">
        <v>99</v>
      </c>
      <c r="B57" s="3" t="s">
        <v>100</v>
      </c>
      <c r="C57" s="3">
        <v>1</v>
      </c>
      <c r="D57" s="3">
        <v>1.99</v>
      </c>
      <c r="E57" s="4">
        <v>0.18</v>
      </c>
      <c r="F57" s="5">
        <f t="shared" si="3"/>
        <v>1.6317999999999999</v>
      </c>
      <c r="G57" s="8"/>
      <c r="H57" s="7">
        <f t="shared" si="0"/>
        <v>0</v>
      </c>
    </row>
    <row r="58" spans="1:8" x14ac:dyDescent="0.25">
      <c r="A58" s="3" t="s">
        <v>101</v>
      </c>
      <c r="B58" s="3" t="s">
        <v>102</v>
      </c>
      <c r="C58" s="3">
        <v>1</v>
      </c>
      <c r="D58" s="3">
        <v>1.99</v>
      </c>
      <c r="E58" s="4">
        <v>0.18</v>
      </c>
      <c r="F58" s="5">
        <f t="shared" si="3"/>
        <v>1.6317999999999999</v>
      </c>
      <c r="G58" s="8"/>
      <c r="H58" s="7">
        <f t="shared" si="0"/>
        <v>0</v>
      </c>
    </row>
    <row r="59" spans="1:8" x14ac:dyDescent="0.25">
      <c r="A59" s="3" t="s">
        <v>120</v>
      </c>
      <c r="B59" s="3" t="s">
        <v>121</v>
      </c>
      <c r="C59" s="3">
        <v>1</v>
      </c>
      <c r="D59" s="3">
        <v>48.75</v>
      </c>
      <c r="E59" s="4">
        <v>0.2</v>
      </c>
      <c r="F59" s="5">
        <f>SUM(D59*0.8)</f>
        <v>39</v>
      </c>
      <c r="G59" s="8"/>
      <c r="H59" s="7">
        <f t="shared" si="0"/>
        <v>0</v>
      </c>
    </row>
    <row r="60" spans="1:8" x14ac:dyDescent="0.25">
      <c r="A60" s="13" t="s">
        <v>103</v>
      </c>
      <c r="B60" s="13"/>
      <c r="F60" s="2" t="s">
        <v>104</v>
      </c>
      <c r="G60" s="2"/>
      <c r="H60" s="12">
        <f>SUM(H8:H59)</f>
        <v>0</v>
      </c>
    </row>
    <row r="61" spans="1:8" x14ac:dyDescent="0.25">
      <c r="A61" s="31" t="s">
        <v>123</v>
      </c>
      <c r="B61" s="28"/>
      <c r="C61" s="28"/>
      <c r="D61" s="28"/>
      <c r="E61" s="30"/>
      <c r="F61" s="1" t="s">
        <v>105</v>
      </c>
      <c r="G61" s="1"/>
      <c r="H61" s="1"/>
    </row>
    <row r="62" spans="1:8" ht="21" customHeight="1" x14ac:dyDescent="0.25">
      <c r="A62" s="28"/>
      <c r="B62" s="28"/>
      <c r="C62" s="28"/>
      <c r="D62" s="28"/>
      <c r="E62" s="30"/>
      <c r="F62" s="1" t="s">
        <v>106</v>
      </c>
      <c r="G62" s="1"/>
      <c r="H62" s="1">
        <f>H60*1.2</f>
        <v>0</v>
      </c>
    </row>
    <row r="63" spans="1:8" ht="21" x14ac:dyDescent="0.35">
      <c r="A63" s="6" t="s">
        <v>122</v>
      </c>
      <c r="B63" s="6"/>
      <c r="C63" s="6"/>
      <c r="D63" s="6" t="s">
        <v>108</v>
      </c>
    </row>
    <row r="64" spans="1:8" ht="21" x14ac:dyDescent="0.35">
      <c r="A64" s="29" t="s">
        <v>107</v>
      </c>
      <c r="B64" s="29"/>
    </row>
  </sheetData>
  <mergeCells count="10">
    <mergeCell ref="A64:B64"/>
    <mergeCell ref="A61:E62"/>
    <mergeCell ref="A60:B60"/>
    <mergeCell ref="A6:H6"/>
    <mergeCell ref="A1:B1"/>
    <mergeCell ref="C1:H1"/>
    <mergeCell ref="A2:H2"/>
    <mergeCell ref="A4:H4"/>
    <mergeCell ref="A5:H5"/>
    <mergeCell ref="A3:H3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headerFooter scaleWithDoc="0" alignWithMargins="0"/>
  <ignoredErrors>
    <ignoredError sqref="F4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871FE2ACA0548B9563A151BA5D29E" ma:contentTypeVersion="13" ma:contentTypeDescription="Crée un document." ma:contentTypeScope="" ma:versionID="079c10a1f41e5fd1e9d5fc05b7407f82">
  <xsd:schema xmlns:xsd="http://www.w3.org/2001/XMLSchema" xmlns:xs="http://www.w3.org/2001/XMLSchema" xmlns:p="http://schemas.microsoft.com/office/2006/metadata/properties" xmlns:ns2="5e778596-fcd7-49de-873d-0d4ee03b4dbb" xmlns:ns3="0ea227e0-a4c3-4995-a8ec-db6c77b3dff4" targetNamespace="http://schemas.microsoft.com/office/2006/metadata/properties" ma:root="true" ma:fieldsID="e27884cb653ad0edc1b6969b41c3261f" ns2:_="" ns3:_="">
    <xsd:import namespace="5e778596-fcd7-49de-873d-0d4ee03b4dbb"/>
    <xsd:import namespace="0ea227e0-a4c3-4995-a8ec-db6c77b3df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78596-fcd7-49de-873d-0d4ee03b4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227e0-a4c3-4995-a8ec-db6c77b3df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70A77-98F1-4B3C-A82B-2AE24D7C95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9BCFC-A22E-4D82-93F3-85999471A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91E19-CFDD-4699-950F-CFEE3B6F0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78596-fcd7-49de-873d-0d4ee03b4dbb"/>
    <ds:schemaRef ds:uri="0ea227e0-a4c3-4995-a8ec-db6c77b3df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Thibaut LE BOLLOCH</cp:lastModifiedBy>
  <cp:revision/>
  <dcterms:created xsi:type="dcterms:W3CDTF">2021-05-02T13:26:42Z</dcterms:created>
  <dcterms:modified xsi:type="dcterms:W3CDTF">2022-08-24T07:58:03Z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0x0101005A4871FE2ACA0548B9563A151BA5D29E</vt:lpwstr>
  </property>
</Properties>
</file>